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Year End Overage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D22" i="1" l="1"/>
  <c r="G21" i="1"/>
  <c r="D21" i="1"/>
  <c r="D26" i="1" s="1"/>
  <c r="C21" i="1"/>
  <c r="E20" i="1"/>
  <c r="E19" i="1"/>
  <c r="E18" i="1"/>
  <c r="E17" i="1"/>
  <c r="E16" i="1"/>
  <c r="E15" i="1"/>
  <c r="E14" i="1"/>
  <c r="E13" i="1"/>
  <c r="E12" i="1"/>
  <c r="E11" i="1"/>
  <c r="E21" i="1" s="1"/>
  <c r="E10" i="1"/>
  <c r="E7" i="1"/>
  <c r="E6" i="1"/>
  <c r="E5" i="1"/>
</calcChain>
</file>

<file path=xl/sharedStrings.xml><?xml version="1.0" encoding="utf-8"?>
<sst xmlns="http://schemas.openxmlformats.org/spreadsheetml/2006/main" count="31" uniqueCount="31">
  <si>
    <t>2024 Year End Overage Proposal</t>
  </si>
  <si>
    <t>Estimated Overage</t>
  </si>
  <si>
    <t>Est:  $480k or increase of $76k</t>
  </si>
  <si>
    <t>Increase</t>
  </si>
  <si>
    <t>Benevolence</t>
  </si>
  <si>
    <t>To get us to 6% of estimated income</t>
  </si>
  <si>
    <t>To get us to 8% of estimated income</t>
  </si>
  <si>
    <t>To get us to 10% of estimate income</t>
  </si>
  <si>
    <t>Proposed</t>
  </si>
  <si>
    <t>2024 Budget</t>
  </si>
  <si>
    <t>Additional Increase 8%</t>
  </si>
  <si>
    <t>New Total Benevolence for 2024</t>
  </si>
  <si>
    <t>2025 Budget</t>
  </si>
  <si>
    <t>Greater Milw. Synod</t>
  </si>
  <si>
    <t>Lutherdale</t>
  </si>
  <si>
    <t>Living Faith Meal (Racine Cluster)</t>
  </si>
  <si>
    <t>Racine Interfaith Coalition</t>
  </si>
  <si>
    <t>Good Samaritan</t>
  </si>
  <si>
    <t>Neighborhood Camp</t>
  </si>
  <si>
    <t>Laundry of Love</t>
  </si>
  <si>
    <t>ELCA Outreach Center</t>
  </si>
  <si>
    <t>HALO</t>
  </si>
  <si>
    <t>Veterans Tiny Homes</t>
  </si>
  <si>
    <t>Hospitality Center</t>
  </si>
  <si>
    <t>Total Proposed Increase Benevolence</t>
  </si>
  <si>
    <t>Technology Dedicated Fund</t>
  </si>
  <si>
    <t>See detail</t>
  </si>
  <si>
    <t>RIC Dedicated Fund</t>
  </si>
  <si>
    <t>Community Meals</t>
  </si>
  <si>
    <t>Remaining to Facilities Reserve</t>
  </si>
  <si>
    <t>What ever is remaining will go to Facilities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</si>
</sst>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164" fontId="4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4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0" fontId="0" fillId="0" borderId="7" xfId="0" applyBorder="1"/>
    <xf numFmtId="0" fontId="5" fillId="0" borderId="0" xfId="0" applyFont="1" applyBorder="1"/>
    <xf numFmtId="0" fontId="2" fillId="0" borderId="0" xfId="0" applyFont="1" applyBorder="1" applyAlignment="1">
      <alignment horizontal="center" wrapText="1"/>
    </xf>
    <xf numFmtId="164" fontId="6" fillId="0" borderId="0" xfId="1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right" wrapText="1"/>
    </xf>
    <xf numFmtId="0" fontId="0" fillId="0" borderId="0" xfId="0" applyFont="1" applyBorder="1"/>
    <xf numFmtId="164" fontId="4" fillId="0" borderId="0" xfId="1" applyNumberFormat="1" applyFont="1" applyBorder="1"/>
    <xf numFmtId="164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9" xfId="0" applyBorder="1"/>
    <xf numFmtId="0" fontId="2" fillId="0" borderId="10" xfId="0" applyFont="1" applyBorder="1"/>
    <xf numFmtId="164" fontId="6" fillId="0" borderId="10" xfId="1" applyNumberFormat="1" applyFont="1" applyBorder="1"/>
    <xf numFmtId="0" fontId="0" fillId="0" borderId="10" xfId="0" applyBorder="1"/>
    <xf numFmtId="0" fontId="0" fillId="0" borderId="11" xfId="0" applyBorder="1"/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164" fontId="0" fillId="2" borderId="2" xfId="1" applyNumberFormat="1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wn_Current%202019/Church/Finance%20Committee/2025%20Budget%20proposal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>
        <row r="28">
          <cell r="R28">
            <v>24900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selection activeCell="L8" sqref="L8"/>
    </sheetView>
  </sheetViews>
  <sheetFormatPr defaultRowHeight="14.5" x14ac:dyDescent="0.35"/>
  <cols>
    <col min="1" max="1" width="3.6328125" customWidth="1"/>
    <col min="2" max="2" width="31.81640625" customWidth="1"/>
    <col min="3" max="3" width="10.453125" customWidth="1"/>
    <col min="4" max="4" width="9.36328125" customWidth="1"/>
    <col min="5" max="5" width="12.453125" customWidth="1"/>
  </cols>
  <sheetData>
    <row r="1" spans="1:9" ht="23.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thickBot="1" x14ac:dyDescent="0.4"/>
    <row r="3" spans="1:9" ht="25.5" customHeight="1" thickBot="1" x14ac:dyDescent="0.4">
      <c r="A3" s="2">
        <v>1</v>
      </c>
      <c r="B3" s="3" t="s">
        <v>1</v>
      </c>
      <c r="C3" s="3"/>
      <c r="D3" s="4">
        <v>76000</v>
      </c>
      <c r="E3" s="5"/>
      <c r="F3" s="3" t="s">
        <v>2</v>
      </c>
      <c r="G3" s="3"/>
      <c r="H3" s="3"/>
      <c r="I3" s="6"/>
    </row>
    <row r="4" spans="1:9" x14ac:dyDescent="0.35">
      <c r="A4" s="7"/>
      <c r="B4" s="8"/>
      <c r="C4" s="8"/>
      <c r="D4" s="9"/>
      <c r="E4" s="10" t="s">
        <v>3</v>
      </c>
      <c r="F4" s="8"/>
      <c r="G4" s="8"/>
      <c r="H4" s="8"/>
      <c r="I4" s="11"/>
    </row>
    <row r="5" spans="1:9" x14ac:dyDescent="0.35">
      <c r="A5" s="12">
        <v>2</v>
      </c>
      <c r="B5" s="13" t="s">
        <v>4</v>
      </c>
      <c r="C5" s="14"/>
      <c r="D5" s="15"/>
      <c r="E5" s="16">
        <f>(480000*0.06)-'[1]New Year-Full Year'!R28</f>
        <v>3900</v>
      </c>
      <c r="F5" s="17" t="s">
        <v>5</v>
      </c>
      <c r="G5" s="17"/>
      <c r="H5" s="17"/>
      <c r="I5" s="18"/>
    </row>
    <row r="6" spans="1:9" x14ac:dyDescent="0.35">
      <c r="A6" s="12"/>
      <c r="B6" s="13"/>
      <c r="C6" s="14"/>
      <c r="D6" s="15"/>
      <c r="E6" s="16">
        <f>(480000*0.08)-'[1]New Year-Full Year'!R28</f>
        <v>13500</v>
      </c>
      <c r="F6" s="17" t="s">
        <v>6</v>
      </c>
      <c r="G6" s="17"/>
      <c r="H6" s="17"/>
      <c r="I6" s="18"/>
    </row>
    <row r="7" spans="1:9" x14ac:dyDescent="0.35">
      <c r="A7" s="12"/>
      <c r="B7" s="13"/>
      <c r="C7" s="14"/>
      <c r="D7" s="15"/>
      <c r="E7" s="16">
        <f>(480000*0.1)-'[1]New Year-Full Year'!R28</f>
        <v>23100</v>
      </c>
      <c r="F7" s="17" t="s">
        <v>7</v>
      </c>
      <c r="G7" s="17"/>
      <c r="H7" s="17"/>
      <c r="I7" s="18"/>
    </row>
    <row r="8" spans="1:9" x14ac:dyDescent="0.35">
      <c r="A8" s="19"/>
      <c r="B8" s="14"/>
      <c r="C8" s="14"/>
      <c r="D8" s="20"/>
      <c r="E8" s="16"/>
      <c r="F8" s="17"/>
      <c r="G8" s="17"/>
      <c r="H8" s="17"/>
      <c r="I8" s="18"/>
    </row>
    <row r="9" spans="1:9" ht="44" customHeight="1" x14ac:dyDescent="0.35">
      <c r="A9" s="21"/>
      <c r="B9" s="22" t="s">
        <v>8</v>
      </c>
      <c r="C9" s="23" t="s">
        <v>9</v>
      </c>
      <c r="D9" s="24" t="s">
        <v>10</v>
      </c>
      <c r="E9" s="25" t="s">
        <v>11</v>
      </c>
      <c r="F9" s="17"/>
      <c r="G9" s="23" t="s">
        <v>12</v>
      </c>
      <c r="H9" s="17"/>
      <c r="I9" s="18"/>
    </row>
    <row r="10" spans="1:9" x14ac:dyDescent="0.35">
      <c r="A10" s="21"/>
      <c r="B10" s="26" t="s">
        <v>13</v>
      </c>
      <c r="C10" s="27">
        <v>17150</v>
      </c>
      <c r="D10" s="27">
        <v>0</v>
      </c>
      <c r="E10" s="28">
        <f>+C10+D10</f>
        <v>17150</v>
      </c>
      <c r="F10" s="17"/>
      <c r="G10" s="27">
        <v>10000</v>
      </c>
      <c r="H10" s="17"/>
      <c r="I10" s="18"/>
    </row>
    <row r="11" spans="1:9" x14ac:dyDescent="0.35">
      <c r="A11" s="21"/>
      <c r="B11" s="17" t="s">
        <v>14</v>
      </c>
      <c r="C11" s="27">
        <v>500</v>
      </c>
      <c r="D11" s="27">
        <v>3000</v>
      </c>
      <c r="E11" s="28">
        <f t="shared" ref="E11:E20" si="0">+C11+D11</f>
        <v>3500</v>
      </c>
      <c r="F11" s="17"/>
      <c r="G11" s="27">
        <v>500</v>
      </c>
      <c r="H11" s="17"/>
      <c r="I11" s="18"/>
    </row>
    <row r="12" spans="1:9" x14ac:dyDescent="0.35">
      <c r="A12" s="21"/>
      <c r="B12" s="17" t="s">
        <v>15</v>
      </c>
      <c r="C12" s="27">
        <v>1500</v>
      </c>
      <c r="D12" s="27">
        <v>1000</v>
      </c>
      <c r="E12" s="28">
        <f t="shared" si="0"/>
        <v>2500</v>
      </c>
      <c r="F12" s="17"/>
      <c r="G12" s="27">
        <v>1500</v>
      </c>
      <c r="H12" s="17"/>
      <c r="I12" s="18"/>
    </row>
    <row r="13" spans="1:9" x14ac:dyDescent="0.35">
      <c r="A13" s="21"/>
      <c r="B13" s="17" t="s">
        <v>16</v>
      </c>
      <c r="C13" s="27">
        <v>750</v>
      </c>
      <c r="D13" s="27">
        <v>1000</v>
      </c>
      <c r="E13" s="28">
        <f t="shared" si="0"/>
        <v>1750</v>
      </c>
      <c r="F13" s="17"/>
      <c r="G13" s="27">
        <v>750</v>
      </c>
      <c r="H13" s="17"/>
      <c r="I13" s="18"/>
    </row>
    <row r="14" spans="1:9" x14ac:dyDescent="0.35">
      <c r="A14" s="21"/>
      <c r="B14" s="17" t="s">
        <v>17</v>
      </c>
      <c r="C14" s="27">
        <v>500</v>
      </c>
      <c r="D14" s="27">
        <v>0</v>
      </c>
      <c r="E14" s="28">
        <f t="shared" si="0"/>
        <v>500</v>
      </c>
      <c r="F14" s="17"/>
      <c r="G14" s="27">
        <v>500</v>
      </c>
      <c r="H14" s="17"/>
      <c r="I14" s="18"/>
    </row>
    <row r="15" spans="1:9" x14ac:dyDescent="0.35">
      <c r="A15" s="21"/>
      <c r="B15" s="29" t="s">
        <v>18</v>
      </c>
      <c r="C15" s="27">
        <v>500</v>
      </c>
      <c r="D15" s="27">
        <v>1500</v>
      </c>
      <c r="E15" s="28">
        <f t="shared" si="0"/>
        <v>2000</v>
      </c>
      <c r="F15" s="17"/>
      <c r="G15" s="27">
        <v>500</v>
      </c>
      <c r="H15" s="17"/>
      <c r="I15" s="18"/>
    </row>
    <row r="16" spans="1:9" x14ac:dyDescent="0.35">
      <c r="A16" s="21"/>
      <c r="B16" s="29" t="s">
        <v>19</v>
      </c>
      <c r="C16" s="27">
        <v>500</v>
      </c>
      <c r="D16" s="27">
        <v>500</v>
      </c>
      <c r="E16" s="28">
        <f t="shared" si="0"/>
        <v>1000</v>
      </c>
      <c r="F16" s="17"/>
      <c r="G16" s="27">
        <v>500</v>
      </c>
      <c r="H16" s="17"/>
      <c r="I16" s="18"/>
    </row>
    <row r="17" spans="1:9" x14ac:dyDescent="0.35">
      <c r="A17" s="21"/>
      <c r="B17" s="17" t="s">
        <v>20</v>
      </c>
      <c r="C17" s="27">
        <v>1000</v>
      </c>
      <c r="D17" s="27">
        <v>1000</v>
      </c>
      <c r="E17" s="28">
        <f t="shared" si="0"/>
        <v>2000</v>
      </c>
      <c r="F17" s="17"/>
      <c r="G17" s="27">
        <v>1000</v>
      </c>
      <c r="H17" s="17"/>
      <c r="I17" s="18"/>
    </row>
    <row r="18" spans="1:9" x14ac:dyDescent="0.35">
      <c r="A18" s="21"/>
      <c r="B18" s="17" t="s">
        <v>21</v>
      </c>
      <c r="C18" s="27">
        <v>1000</v>
      </c>
      <c r="D18" s="27">
        <v>1500</v>
      </c>
      <c r="E18" s="28">
        <f t="shared" si="0"/>
        <v>2500</v>
      </c>
      <c r="F18" s="17"/>
      <c r="G18" s="27">
        <v>1000</v>
      </c>
      <c r="H18" s="17"/>
      <c r="I18" s="18"/>
    </row>
    <row r="19" spans="1:9" x14ac:dyDescent="0.35">
      <c r="A19" s="21"/>
      <c r="B19" s="17" t="s">
        <v>22</v>
      </c>
      <c r="C19" s="27">
        <v>1000</v>
      </c>
      <c r="D19" s="27">
        <v>1000</v>
      </c>
      <c r="E19" s="28">
        <f t="shared" si="0"/>
        <v>2000</v>
      </c>
      <c r="F19" s="17"/>
      <c r="G19" s="27">
        <v>1000</v>
      </c>
      <c r="H19" s="17"/>
      <c r="I19" s="18"/>
    </row>
    <row r="20" spans="1:9" x14ac:dyDescent="0.35">
      <c r="A20" s="21"/>
      <c r="B20" s="17" t="s">
        <v>23</v>
      </c>
      <c r="C20" s="27">
        <v>1000</v>
      </c>
      <c r="D20" s="27">
        <v>3000</v>
      </c>
      <c r="E20" s="28">
        <f t="shared" si="0"/>
        <v>4000</v>
      </c>
      <c r="F20" s="17"/>
      <c r="G20" s="27">
        <v>1000</v>
      </c>
      <c r="H20" s="17"/>
      <c r="I20" s="18"/>
    </row>
    <row r="21" spans="1:9" ht="15" thickBot="1" x14ac:dyDescent="0.4">
      <c r="A21" s="30"/>
      <c r="B21" s="31" t="s">
        <v>24</v>
      </c>
      <c r="C21" s="32">
        <f>SUM(C10:C20)</f>
        <v>25400</v>
      </c>
      <c r="D21" s="32">
        <f t="shared" ref="D21:E21" si="1">SUM(D10:D20)</f>
        <v>13500</v>
      </c>
      <c r="E21" s="32">
        <f t="shared" si="1"/>
        <v>38900</v>
      </c>
      <c r="F21" s="33"/>
      <c r="G21" s="32">
        <f>SUM(G10:G20)</f>
        <v>18250</v>
      </c>
      <c r="H21" s="33"/>
      <c r="I21" s="34"/>
    </row>
    <row r="22" spans="1:9" ht="25.5" customHeight="1" thickBot="1" x14ac:dyDescent="0.4">
      <c r="A22" s="35">
        <v>3</v>
      </c>
      <c r="B22" s="36" t="s">
        <v>25</v>
      </c>
      <c r="C22" s="36"/>
      <c r="D22" s="37">
        <f>+[1]Technology!C30</f>
        <v>0</v>
      </c>
      <c r="E22" s="38" t="s">
        <v>26</v>
      </c>
      <c r="F22" s="39"/>
      <c r="G22" s="39"/>
      <c r="H22" s="39"/>
      <c r="I22" s="40"/>
    </row>
    <row r="23" spans="1:9" ht="25.5" customHeight="1" thickBot="1" x14ac:dyDescent="0.4">
      <c r="A23" s="41">
        <v>4</v>
      </c>
      <c r="B23" s="42" t="s">
        <v>27</v>
      </c>
      <c r="C23" s="42"/>
      <c r="D23" s="43">
        <v>0</v>
      </c>
      <c r="E23" s="44">
        <v>0</v>
      </c>
      <c r="F23" s="42"/>
      <c r="G23" s="42"/>
      <c r="H23" s="42"/>
      <c r="I23" s="45"/>
    </row>
    <row r="24" spans="1:9" ht="25.5" customHeight="1" thickBot="1" x14ac:dyDescent="0.4">
      <c r="A24" s="2">
        <v>5</v>
      </c>
      <c r="B24" s="3" t="s">
        <v>28</v>
      </c>
      <c r="C24" s="3"/>
      <c r="D24" s="4">
        <v>0</v>
      </c>
      <c r="E24" s="5"/>
      <c r="F24" s="3"/>
      <c r="G24" s="3"/>
      <c r="H24" s="3"/>
      <c r="I24" s="6"/>
    </row>
    <row r="25" spans="1:9" ht="25.5" customHeight="1" thickBot="1" x14ac:dyDescent="0.4">
      <c r="A25" s="41"/>
      <c r="B25" s="42"/>
      <c r="C25" s="42"/>
      <c r="D25" s="43"/>
      <c r="E25" s="44"/>
      <c r="F25" s="42"/>
      <c r="G25" s="42"/>
      <c r="H25" s="42"/>
      <c r="I25" s="45"/>
    </row>
    <row r="26" spans="1:9" ht="25.5" customHeight="1" thickBot="1" x14ac:dyDescent="0.4">
      <c r="A26" s="46">
        <v>6</v>
      </c>
      <c r="B26" s="47" t="s">
        <v>29</v>
      </c>
      <c r="C26" s="47"/>
      <c r="D26" s="48">
        <f>D3-SUM(D21:D25)</f>
        <v>62500</v>
      </c>
      <c r="E26" s="48" t="s">
        <v>30</v>
      </c>
      <c r="F26" s="47"/>
      <c r="G26" s="47"/>
      <c r="H26" s="47"/>
      <c r="I26" s="49"/>
    </row>
  </sheetData>
  <mergeCells count="4">
    <mergeCell ref="A1:I1"/>
    <mergeCell ref="A5:A7"/>
    <mergeCell ref="B5:B7"/>
    <mergeCell ref="D5:D7"/>
  </mergeCells>
  <printOptions horizontalCentered="1"/>
  <pageMargins left="0" right="0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End Overage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2024-12-13T20:53:53Z</dcterms:created>
  <dcterms:modified xsi:type="dcterms:W3CDTF">2024-12-13T20:54:17Z</dcterms:modified>
</cp:coreProperties>
</file>